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20" windowHeight="9040" activeTab="0"/>
  </bookViews>
  <sheets>
    <sheet name="PS" sheetId="1" r:id="rId1"/>
  </sheets>
  <definedNames>
    <definedName name="_xlnm.Print_Area" localSheetId="0">'PS'!$A$1:$R$18</definedName>
  </definedNames>
  <calcPr fullCalcOnLoad="1"/>
</workbook>
</file>

<file path=xl/sharedStrings.xml><?xml version="1.0" encoding="utf-8"?>
<sst xmlns="http://schemas.openxmlformats.org/spreadsheetml/2006/main" count="61" uniqueCount="59">
  <si>
    <t>PS1</t>
  </si>
  <si>
    <t>PS2</t>
  </si>
  <si>
    <t>PS4</t>
  </si>
  <si>
    <t>Amount Requested</t>
  </si>
  <si>
    <t>(Office Use Only)
Dot Color</t>
  </si>
  <si>
    <t>Total Points (OFFICE USE ONLY)</t>
  </si>
  <si>
    <t>I</t>
  </si>
  <si>
    <t>II</t>
  </si>
  <si>
    <t>III</t>
  </si>
  <si>
    <t>IV</t>
  </si>
  <si>
    <t>V</t>
  </si>
  <si>
    <t>VI</t>
  </si>
  <si>
    <t>VII</t>
  </si>
  <si>
    <t>VIII</t>
  </si>
  <si>
    <t>IX</t>
  </si>
  <si>
    <t>X</t>
  </si>
  <si>
    <t xml:space="preserve"> Demonstrated Need - Narrative </t>
  </si>
  <si>
    <t xml:space="preserve">Program / Project Design </t>
  </si>
  <si>
    <t>Proposed Outcomes</t>
  </si>
  <si>
    <t xml:space="preserve">Impact / Evaluation </t>
  </si>
  <si>
    <t xml:space="preserve">Experience / Organizational Capacity </t>
  </si>
  <si>
    <t>Sustainability</t>
  </si>
  <si>
    <t>Overall Impression of Application Excellence / Project Impact</t>
  </si>
  <si>
    <t>(Office Use)</t>
  </si>
  <si>
    <t>Funds Allocated</t>
  </si>
  <si>
    <t>PS3</t>
  </si>
  <si>
    <t>Total Available</t>
  </si>
  <si>
    <t>Difference</t>
  </si>
  <si>
    <t>PS5</t>
  </si>
  <si>
    <t xml:space="preserve">Proposed Low &amp; Moderate Income Beneficiaries </t>
  </si>
  <si>
    <t>Commitment to Equity, Inclusion and Belonging</t>
  </si>
  <si>
    <t>Budget/Financial Feasibility</t>
  </si>
  <si>
    <t>XI</t>
  </si>
  <si>
    <t>Collaboration/Efficiency</t>
  </si>
  <si>
    <t>Complete the highlighted Funds Allocated column</t>
  </si>
  <si>
    <t>Program Name</t>
  </si>
  <si>
    <t>Program/Project</t>
  </si>
  <si>
    <t>Total Requested</t>
  </si>
  <si>
    <t>PS6</t>
  </si>
  <si>
    <t>PS7</t>
  </si>
  <si>
    <t>PS8</t>
  </si>
  <si>
    <t>Safe Tonight</t>
  </si>
  <si>
    <t>PS9</t>
  </si>
  <si>
    <t>Volunteer Income Tax Assistance (VITA)</t>
  </si>
  <si>
    <t>2024 CDBG Rating/Budget Sheet - PUBLIC SERVICE</t>
  </si>
  <si>
    <t>Village Hydroponics: Resiliency Reserves</t>
  </si>
  <si>
    <t>Housing Assistance &amp; Orientation Program for Refugee Families (HAOP)</t>
  </si>
  <si>
    <t xml:space="preserve">The Programs of Burlington Dismas House </t>
  </si>
  <si>
    <t>Lund's Residential and Community Treatment Services</t>
  </si>
  <si>
    <t>Cathedral Square Homelessness Prevention Pilot</t>
  </si>
  <si>
    <t>CCTV’s Neighborhood Media Internship Program</t>
  </si>
  <si>
    <t>VCJR Re-entry and Recovery Center</t>
  </si>
  <si>
    <t>Housing First Services in Chittenden County</t>
  </si>
  <si>
    <t>Level Up: Elevating Quality and Impact in Out-Of-School Elementary Enrichment Program</t>
  </si>
  <si>
    <t>PS10</t>
  </si>
  <si>
    <t>PS11</t>
  </si>
  <si>
    <r>
      <rPr>
        <b/>
        <u val="single"/>
        <sz val="11"/>
        <rFont val="Arial"/>
        <family val="2"/>
      </rPr>
      <t>Instructions:</t>
    </r>
    <r>
      <rPr>
        <sz val="11"/>
        <rFont val="Arial"/>
        <family val="2"/>
      </rPr>
      <t xml:space="preserve">  </t>
    </r>
    <r>
      <rPr>
        <u val="single"/>
        <sz val="11"/>
        <rFont val="Arial"/>
        <family val="2"/>
      </rPr>
      <t>Transfer the Total Points Awarded for each Section</t>
    </r>
    <r>
      <rPr>
        <sz val="11"/>
        <rFont val="Arial"/>
        <family val="2"/>
      </rPr>
      <t xml:space="preserve"> (based on the 3-point scale) from the individual 2024 CDBG Project Application Scoring Form. Then </t>
    </r>
    <r>
      <rPr>
        <u val="single"/>
        <sz val="11"/>
        <rFont val="Arial"/>
        <family val="2"/>
      </rPr>
      <t>write in how much you would like to fund each application</t>
    </r>
    <r>
      <rPr>
        <sz val="11"/>
        <rFont val="Arial"/>
        <family val="2"/>
      </rPr>
      <t xml:space="preserve"> under "Funds Allocated" based on your scores. </t>
    </r>
    <r>
      <rPr>
        <b/>
        <sz val="11"/>
        <rFont val="Arial"/>
        <family val="2"/>
      </rPr>
      <t>Your "Funds Allocated" column should balance with the total amount available.</t>
    </r>
    <r>
      <rPr>
        <sz val="11"/>
        <rFont val="Arial"/>
        <family val="2"/>
      </rPr>
      <t xml:space="preserve"> 
</t>
    </r>
    <r>
      <rPr>
        <b/>
        <u val="single"/>
        <sz val="11"/>
        <rFont val="Arial"/>
        <family val="2"/>
      </rPr>
      <t>NOTE:</t>
    </r>
    <r>
      <rPr>
        <b/>
        <sz val="11"/>
        <rFont val="Arial"/>
        <family val="2"/>
      </rPr>
      <t xml:space="preserve"> </t>
    </r>
    <r>
      <rPr>
        <sz val="11"/>
        <rFont val="Arial"/>
        <family val="2"/>
      </rPr>
      <t xml:space="preserve"> If using the electronic version, the Total Points column below will Total automatically. If filling out by hand, CEDO staff can calculate for you. This calculation will be based on the Evaluation Criteria from the powerpoint presentation and published in the NOFA. 
Please </t>
    </r>
    <r>
      <rPr>
        <b/>
        <u val="single"/>
        <sz val="11"/>
        <rFont val="Arial"/>
        <family val="2"/>
      </rPr>
      <t>do not</t>
    </r>
    <r>
      <rPr>
        <u val="single"/>
        <sz val="11"/>
        <rFont val="Arial"/>
        <family val="2"/>
      </rPr>
      <t xml:space="preserve"> rate proposals where you have a </t>
    </r>
    <r>
      <rPr>
        <b/>
        <u val="single"/>
        <sz val="11"/>
        <rFont val="Arial"/>
        <family val="2"/>
      </rPr>
      <t>conflict of interest</t>
    </r>
    <r>
      <rPr>
        <sz val="11"/>
        <rFont val="Arial"/>
        <family val="2"/>
      </rPr>
      <t xml:space="preserve">; leave them blank. </t>
    </r>
    <r>
      <rPr>
        <sz val="10"/>
        <rFont val="Arial"/>
        <family val="2"/>
      </rPr>
      <t xml:space="preserve"> </t>
    </r>
  </si>
  <si>
    <t>PS12</t>
  </si>
  <si>
    <t xml:space="preserve">ReSOURCE Construction Trades Training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</si>
</sst>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51">
    <font>
      <sz val="10"/>
      <name val="Arial"/>
      <family val="0"/>
    </font>
    <font>
      <b/>
      <sz val="10"/>
      <name val="Arial"/>
      <family val="2"/>
    </font>
    <font>
      <b/>
      <i/>
      <sz val="10"/>
      <name val="Arial"/>
      <family val="2"/>
    </font>
    <font>
      <u val="single"/>
      <sz val="10"/>
      <color indexed="8"/>
      <name val="MS Sans Serif"/>
      <family val="2"/>
    </font>
    <font>
      <sz val="10"/>
      <name val="MS Sans Serif"/>
      <family val="2"/>
    </font>
    <font>
      <b/>
      <sz val="10"/>
      <color indexed="8"/>
      <name val="MS Sans Serif"/>
      <family val="2"/>
    </font>
    <font>
      <u val="single"/>
      <sz val="10"/>
      <color indexed="12"/>
      <name val="Arial"/>
      <family val="2"/>
    </font>
    <font>
      <u val="single"/>
      <sz val="10"/>
      <color indexed="36"/>
      <name val="Arial"/>
      <family val="2"/>
    </font>
    <font>
      <b/>
      <sz val="11"/>
      <name val="Arial"/>
      <family val="2"/>
    </font>
    <font>
      <sz val="11"/>
      <name val="Arial"/>
      <family val="2"/>
    </font>
    <font>
      <b/>
      <sz val="12"/>
      <name val="Arial"/>
      <family val="2"/>
    </font>
    <font>
      <b/>
      <u val="single"/>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Alignment="1">
      <alignment/>
    </xf>
    <xf numFmtId="164" fontId="5" fillId="0" borderId="0" xfId="0" applyNumberFormat="1" applyFont="1" applyFill="1" applyBorder="1" applyAlignment="1" applyProtection="1">
      <alignment/>
      <protection/>
    </xf>
    <xf numFmtId="0" fontId="0" fillId="0" borderId="0" xfId="0" applyFont="1" applyBorder="1" applyAlignment="1">
      <alignment/>
    </xf>
    <xf numFmtId="0" fontId="0" fillId="32" borderId="0" xfId="0" applyFont="1" applyFill="1" applyBorder="1" applyAlignment="1">
      <alignment horizontal="left" vertical="top"/>
    </xf>
    <xf numFmtId="0" fontId="4" fillId="0" borderId="0" xfId="0" applyFont="1" applyBorder="1" applyAlignment="1">
      <alignment vertical="top"/>
    </xf>
    <xf numFmtId="0" fontId="0" fillId="0" borderId="0" xfId="0" applyFont="1" applyBorder="1" applyAlignment="1">
      <alignment/>
    </xf>
    <xf numFmtId="164" fontId="4" fillId="0" borderId="0" xfId="0" applyNumberFormat="1" applyFont="1" applyBorder="1" applyAlignment="1">
      <alignment vertical="top"/>
    </xf>
    <xf numFmtId="0" fontId="0" fillId="0" borderId="0" xfId="0" applyFont="1" applyBorder="1" applyAlignment="1">
      <alignment/>
    </xf>
    <xf numFmtId="0" fontId="0" fillId="0" borderId="0" xfId="0" applyFont="1" applyFill="1" applyBorder="1" applyAlignment="1">
      <alignment horizontal="justify" textRotation="45"/>
    </xf>
    <xf numFmtId="0" fontId="0" fillId="32" borderId="10" xfId="0" applyFont="1" applyFill="1" applyBorder="1" applyAlignment="1">
      <alignment horizontal="left" vertical="top"/>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0" xfId="0" applyFont="1" applyFill="1" applyBorder="1" applyAlignment="1">
      <alignment/>
    </xf>
    <xf numFmtId="0" fontId="0" fillId="0" borderId="10" xfId="0" applyFont="1" applyBorder="1" applyAlignment="1">
      <alignment/>
    </xf>
    <xf numFmtId="0" fontId="0" fillId="0" borderId="10" xfId="0" applyFont="1" applyFill="1" applyBorder="1" applyAlignment="1">
      <alignment wrapText="1" shrinkToFit="1"/>
    </xf>
    <xf numFmtId="0" fontId="1" fillId="32" borderId="11" xfId="0" applyFont="1" applyFill="1" applyBorder="1" applyAlignment="1">
      <alignment horizontal="center" vertical="top" wrapText="1" shrinkToFit="1"/>
    </xf>
    <xf numFmtId="0" fontId="1" fillId="32" borderId="11" xfId="0" applyFont="1" applyFill="1" applyBorder="1" applyAlignment="1">
      <alignment horizontal="center" vertical="top"/>
    </xf>
    <xf numFmtId="0" fontId="0" fillId="32" borderId="11" xfId="0" applyFont="1" applyFill="1" applyBorder="1" applyAlignment="1">
      <alignment horizontal="left" vertical="top"/>
    </xf>
    <xf numFmtId="0" fontId="1" fillId="0" borderId="11" xfId="0" applyFont="1" applyBorder="1" applyAlignment="1">
      <alignment horizontal="center" textRotation="45"/>
    </xf>
    <xf numFmtId="0" fontId="2" fillId="0" borderId="11" xfId="0" applyFont="1" applyFill="1" applyBorder="1" applyAlignment="1">
      <alignment horizontal="center" textRotation="45" wrapText="1" shrinkToFit="1"/>
    </xf>
    <xf numFmtId="0" fontId="1" fillId="0" borderId="11" xfId="0" applyFont="1" applyBorder="1" applyAlignment="1">
      <alignment horizontal="justify" textRotation="45"/>
    </xf>
    <xf numFmtId="0" fontId="0" fillId="0" borderId="11" xfId="0" applyFont="1" applyBorder="1" applyAlignment="1">
      <alignment horizontal="justify" textRotation="45" wrapText="1"/>
    </xf>
    <xf numFmtId="0" fontId="0" fillId="0" borderId="10" xfId="0" applyNumberFormat="1" applyFont="1" applyFill="1" applyBorder="1" applyAlignment="1" applyProtection="1">
      <alignment horizontal="right" vertical="top" wrapText="1"/>
      <protection locked="0"/>
    </xf>
    <xf numFmtId="164" fontId="1" fillId="0" borderId="10" xfId="0" applyNumberFormat="1" applyFont="1" applyFill="1" applyBorder="1" applyAlignment="1" applyProtection="1">
      <alignment/>
      <protection/>
    </xf>
    <xf numFmtId="0" fontId="1" fillId="0" borderId="12" xfId="0" applyFont="1" applyBorder="1" applyAlignment="1">
      <alignment/>
    </xf>
    <xf numFmtId="0" fontId="4" fillId="0" borderId="12" xfId="0" applyFont="1" applyBorder="1" applyAlignment="1">
      <alignment vertical="top"/>
    </xf>
    <xf numFmtId="0" fontId="0" fillId="0" borderId="13" xfId="0" applyFont="1" applyFill="1" applyBorder="1" applyAlignment="1">
      <alignment vertical="top"/>
    </xf>
    <xf numFmtId="164" fontId="4" fillId="0" borderId="0" xfId="0" applyNumberFormat="1" applyFont="1" applyFill="1" applyBorder="1" applyAlignment="1">
      <alignment vertical="top"/>
    </xf>
    <xf numFmtId="0" fontId="0" fillId="0" borderId="0" xfId="0" applyFont="1" applyFill="1" applyBorder="1" applyAlignment="1">
      <alignment/>
    </xf>
    <xf numFmtId="0" fontId="0" fillId="32" borderId="13" xfId="0" applyFont="1" applyFill="1" applyBorder="1" applyAlignment="1">
      <alignment vertical="top"/>
    </xf>
    <xf numFmtId="0" fontId="8" fillId="33" borderId="14" xfId="0" applyFont="1" applyFill="1" applyBorder="1" applyAlignment="1">
      <alignment vertical="top" wrapText="1"/>
    </xf>
    <xf numFmtId="1" fontId="0" fillId="34" borderId="10" xfId="0" applyNumberFormat="1" applyFont="1" applyFill="1" applyBorder="1" applyAlignment="1">
      <alignment/>
    </xf>
    <xf numFmtId="164" fontId="4" fillId="34" borderId="10" xfId="0" applyNumberFormat="1" applyFont="1" applyFill="1" applyBorder="1" applyAlignment="1">
      <alignment vertical="top"/>
    </xf>
    <xf numFmtId="0" fontId="0" fillId="33" borderId="10" xfId="0" applyFont="1" applyFill="1" applyBorder="1" applyAlignment="1">
      <alignment horizontal="left" vertical="top"/>
    </xf>
    <xf numFmtId="0" fontId="0" fillId="34" borderId="10" xfId="0" applyFont="1" applyFill="1" applyBorder="1" applyAlignment="1">
      <alignment horizontal="left" vertical="top"/>
    </xf>
    <xf numFmtId="0" fontId="0" fillId="0" borderId="0" xfId="0" applyFont="1" applyBorder="1" applyAlignment="1">
      <alignment/>
    </xf>
    <xf numFmtId="0" fontId="0" fillId="0" borderId="12" xfId="0" applyFont="1" applyBorder="1" applyAlignment="1">
      <alignment/>
    </xf>
    <xf numFmtId="1" fontId="0" fillId="0" borderId="12" xfId="0" applyNumberFormat="1" applyFont="1" applyFill="1" applyBorder="1" applyAlignment="1">
      <alignment/>
    </xf>
    <xf numFmtId="0" fontId="1" fillId="0" borderId="12" xfId="0" applyFont="1" applyFill="1" applyBorder="1" applyAlignment="1">
      <alignment/>
    </xf>
    <xf numFmtId="0" fontId="0" fillId="0" borderId="0" xfId="0" applyFont="1" applyBorder="1" applyAlignment="1">
      <alignment/>
    </xf>
    <xf numFmtId="0" fontId="0" fillId="0" borderId="14" xfId="0" applyFont="1" applyBorder="1" applyAlignment="1">
      <alignment horizontal="left" vertical="top" wrapText="1"/>
    </xf>
    <xf numFmtId="0" fontId="8" fillId="32" borderId="10" xfId="0" applyFont="1" applyFill="1" applyBorder="1" applyAlignment="1">
      <alignment vertical="center" wrapText="1"/>
    </xf>
    <xf numFmtId="0" fontId="0" fillId="35" borderId="10" xfId="0" applyFont="1" applyFill="1" applyBorder="1" applyAlignment="1">
      <alignment wrapText="1" shrinkToFit="1"/>
    </xf>
    <xf numFmtId="0" fontId="0" fillId="35" borderId="10" xfId="0" applyFont="1" applyFill="1" applyBorder="1" applyAlignment="1">
      <alignment/>
    </xf>
    <xf numFmtId="0" fontId="1" fillId="0" borderId="11" xfId="0" applyFont="1" applyBorder="1" applyAlignment="1">
      <alignment horizontal="center" textRotation="45" wrapText="1"/>
    </xf>
    <xf numFmtId="0" fontId="1" fillId="34" borderId="11" xfId="0" applyFont="1" applyFill="1" applyBorder="1" applyAlignment="1">
      <alignment horizontal="center" vertical="top"/>
    </xf>
    <xf numFmtId="164" fontId="0" fillId="36" borderId="10" xfId="0" applyNumberFormat="1" applyFont="1" applyFill="1" applyBorder="1" applyAlignment="1">
      <alignment horizontal="right" vertical="top"/>
    </xf>
    <xf numFmtId="164" fontId="0" fillId="36" borderId="10" xfId="0" applyNumberFormat="1" applyFont="1" applyFill="1" applyBorder="1" applyAlignment="1">
      <alignment vertical="top"/>
    </xf>
    <xf numFmtId="0" fontId="10" fillId="36" borderId="11" xfId="0" applyFont="1" applyFill="1" applyBorder="1" applyAlignment="1">
      <alignment horizontal="center" textRotation="45"/>
    </xf>
    <xf numFmtId="0" fontId="1" fillId="36" borderId="0" xfId="0" applyFont="1" applyFill="1" applyBorder="1" applyAlignment="1">
      <alignment wrapText="1"/>
    </xf>
    <xf numFmtId="0" fontId="0" fillId="0" borderId="10" xfId="0" applyFont="1" applyBorder="1" applyAlignment="1">
      <alignment/>
    </xf>
    <xf numFmtId="0" fontId="49" fillId="0" borderId="10" xfId="0" applyFont="1" applyBorder="1" applyAlignment="1">
      <alignment horizontal="center"/>
    </xf>
    <xf numFmtId="164" fontId="49" fillId="0" borderId="10" xfId="0" applyNumberFormat="1" applyFont="1" applyBorder="1" applyAlignment="1">
      <alignment/>
    </xf>
    <xf numFmtId="164" fontId="49" fillId="35" borderId="10" xfId="0" applyNumberFormat="1" applyFont="1" applyFill="1" applyBorder="1" applyAlignment="1">
      <alignment/>
    </xf>
    <xf numFmtId="0" fontId="1" fillId="34" borderId="12" xfId="0" applyFont="1" applyFill="1" applyBorder="1" applyAlignment="1">
      <alignment/>
    </xf>
    <xf numFmtId="0" fontId="0" fillId="34" borderId="12" xfId="0" applyFont="1" applyFill="1" applyBorder="1" applyAlignment="1">
      <alignment/>
    </xf>
    <xf numFmtId="164" fontId="1" fillId="34" borderId="15" xfId="0" applyNumberFormat="1" applyFont="1" applyFill="1" applyBorder="1" applyAlignment="1">
      <alignment/>
    </xf>
    <xf numFmtId="0" fontId="0" fillId="0" borderId="13" xfId="0" applyNumberFormat="1" applyFont="1" applyFill="1" applyBorder="1" applyAlignment="1" applyProtection="1">
      <alignment horizontal="right" vertical="top" wrapText="1"/>
      <protection locked="0"/>
    </xf>
    <xf numFmtId="0" fontId="0" fillId="0" borderId="10" xfId="0" applyFont="1" applyFill="1" applyBorder="1" applyAlignment="1">
      <alignment/>
    </xf>
    <xf numFmtId="0" fontId="1" fillId="0" borderId="10" xfId="0" applyFont="1" applyFill="1" applyBorder="1" applyAlignment="1">
      <alignment/>
    </xf>
    <xf numFmtId="0" fontId="50" fillId="0" borderId="10" xfId="0" applyFont="1" applyBorder="1" applyAlignment="1">
      <alignment horizontal="center"/>
    </xf>
    <xf numFmtId="0" fontId="0" fillId="0" borderId="12" xfId="0" applyFont="1" applyBorder="1" applyAlignment="1">
      <alignment horizontal="left" vertical="top" wrapText="1"/>
    </xf>
    <xf numFmtId="0" fontId="0" fillId="0" borderId="12" xfId="0" applyFont="1" applyFill="1" applyBorder="1" applyAlignment="1">
      <alignment vertical="top"/>
    </xf>
    <xf numFmtId="0" fontId="9" fillId="0" borderId="14" xfId="0" applyFont="1" applyBorder="1" applyAlignment="1">
      <alignment horizontal="left" vertical="top" wrapText="1"/>
    </xf>
    <xf numFmtId="0" fontId="9" fillId="0" borderId="0" xfId="0" applyFont="1" applyBorder="1" applyAlignment="1">
      <alignment vertical="center" wrapText="1"/>
    </xf>
    <xf numFmtId="164" fontId="8" fillId="34" borderId="10" xfId="0" applyNumberFormat="1" applyFont="1" applyFill="1" applyBorder="1" applyAlignment="1">
      <alignment/>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
  <sheetViews>
    <sheetView tabSelected="1" zoomScalePageLayoutView="0" workbookViewId="0" topLeftCell="A3">
      <selection activeCell="P22" sqref="P22:P23"/>
    </sheetView>
  </sheetViews>
  <sheetFormatPr defaultColWidth="8.8515625" defaultRowHeight="12.75"/>
  <cols>
    <col min="1" max="1" width="5.8515625" style="5" customWidth="1"/>
    <col min="2" max="2" width="4.8515625" style="5" hidden="1" customWidth="1"/>
    <col min="3" max="3" width="35.8515625" style="4" customWidth="1"/>
    <col min="4" max="11" width="10.00390625" style="5" customWidth="1"/>
    <col min="12" max="12" width="10.140625" style="5" customWidth="1"/>
    <col min="13" max="14" width="10.00390625" style="5" customWidth="1"/>
    <col min="15" max="15" width="11.8515625" style="5" customWidth="1"/>
    <col min="16" max="16" width="12.421875" style="5" customWidth="1"/>
    <col min="17" max="17" width="11.140625" style="5" customWidth="1"/>
    <col min="18" max="18" width="13.140625" style="5" customWidth="1"/>
    <col min="19" max="19" width="0.13671875" style="5" customWidth="1"/>
    <col min="20" max="16384" width="8.8515625" style="5" customWidth="1"/>
  </cols>
  <sheetData>
    <row r="1" spans="1:19" s="2" customFormat="1" ht="99" customHeight="1">
      <c r="A1" s="68" t="s">
        <v>44</v>
      </c>
      <c r="B1" s="69"/>
      <c r="C1" s="70"/>
      <c r="D1" s="66" t="s">
        <v>56</v>
      </c>
      <c r="E1" s="67"/>
      <c r="F1" s="67"/>
      <c r="G1" s="67"/>
      <c r="H1" s="67"/>
      <c r="I1" s="67"/>
      <c r="J1" s="67"/>
      <c r="K1" s="67"/>
      <c r="L1" s="67"/>
      <c r="M1" s="67"/>
      <c r="N1" s="67"/>
      <c r="O1" s="67"/>
      <c r="P1" s="67"/>
      <c r="Q1" s="67"/>
      <c r="R1" s="67"/>
      <c r="S1" s="8"/>
    </row>
    <row r="2" spans="1:19" s="2" customFormat="1" ht="148.5" customHeight="1">
      <c r="A2" s="71" t="s">
        <v>36</v>
      </c>
      <c r="B2" s="72"/>
      <c r="C2" s="72"/>
      <c r="D2" s="18" t="s">
        <v>16</v>
      </c>
      <c r="E2" s="18" t="s">
        <v>17</v>
      </c>
      <c r="F2" s="18" t="s">
        <v>18</v>
      </c>
      <c r="G2" s="18" t="s">
        <v>19</v>
      </c>
      <c r="H2" s="19" t="s">
        <v>20</v>
      </c>
      <c r="I2" s="20" t="s">
        <v>29</v>
      </c>
      <c r="J2" s="44" t="s">
        <v>30</v>
      </c>
      <c r="K2" s="18" t="s">
        <v>31</v>
      </c>
      <c r="L2" s="18" t="s">
        <v>33</v>
      </c>
      <c r="M2" s="20" t="s">
        <v>21</v>
      </c>
      <c r="N2" s="20" t="s">
        <v>22</v>
      </c>
      <c r="O2" s="18" t="s">
        <v>5</v>
      </c>
      <c r="P2" s="18" t="s">
        <v>3</v>
      </c>
      <c r="Q2" s="48" t="s">
        <v>24</v>
      </c>
      <c r="R2" s="21" t="s">
        <v>4</v>
      </c>
      <c r="S2" s="8"/>
    </row>
    <row r="3" spans="1:19" s="3" customFormat="1" ht="13.5">
      <c r="A3" s="30"/>
      <c r="B3" s="29"/>
      <c r="C3" s="41" t="s">
        <v>35</v>
      </c>
      <c r="D3" s="15" t="s">
        <v>6</v>
      </c>
      <c r="E3" s="16" t="s">
        <v>7</v>
      </c>
      <c r="F3" s="16" t="s">
        <v>8</v>
      </c>
      <c r="G3" s="16" t="s">
        <v>9</v>
      </c>
      <c r="H3" s="16" t="s">
        <v>10</v>
      </c>
      <c r="I3" s="16" t="s">
        <v>11</v>
      </c>
      <c r="J3" s="16" t="s">
        <v>12</v>
      </c>
      <c r="K3" s="16" t="s">
        <v>13</v>
      </c>
      <c r="L3" s="16" t="s">
        <v>14</v>
      </c>
      <c r="M3" s="16" t="s">
        <v>15</v>
      </c>
      <c r="N3" s="16" t="s">
        <v>32</v>
      </c>
      <c r="O3" s="16" t="s">
        <v>23</v>
      </c>
      <c r="P3" s="45" t="s">
        <v>23</v>
      </c>
      <c r="Q3" s="17"/>
      <c r="R3" s="45" t="s">
        <v>23</v>
      </c>
      <c r="S3" s="9"/>
    </row>
    <row r="4" spans="1:18" s="11" customFormat="1" ht="36.75" customHeight="1">
      <c r="A4" s="40" t="s">
        <v>0</v>
      </c>
      <c r="B4" s="10"/>
      <c r="C4" s="63" t="s">
        <v>45</v>
      </c>
      <c r="D4" s="14"/>
      <c r="E4" s="12"/>
      <c r="F4" s="12"/>
      <c r="G4" s="12"/>
      <c r="H4" s="12"/>
      <c r="I4" s="12"/>
      <c r="J4" s="12"/>
      <c r="K4" s="12"/>
      <c r="L4" s="12"/>
      <c r="M4" s="12"/>
      <c r="N4" s="12"/>
      <c r="O4" s="31">
        <f aca="true" t="shared" si="0" ref="O4:O15">(D4*(15/3))+(E4*(10/3))+(F4*(15/3))+(G4*(15/3))+(H4*(20/3))+(I4*(10/3))+(J4*(15/3))+(K4*(20/3))+(L4*(12/3))+(M4*(8/3))+(N4*(10/3))</f>
        <v>0</v>
      </c>
      <c r="P4" s="65">
        <v>43000</v>
      </c>
      <c r="Q4" s="46"/>
      <c r="R4" s="34"/>
    </row>
    <row r="5" spans="1:18" s="11" customFormat="1" ht="33.75" customHeight="1">
      <c r="A5" s="40" t="s">
        <v>1</v>
      </c>
      <c r="B5" s="10"/>
      <c r="C5" s="63" t="s">
        <v>43</v>
      </c>
      <c r="D5" s="14"/>
      <c r="E5" s="12"/>
      <c r="F5" s="12"/>
      <c r="G5" s="12"/>
      <c r="H5" s="12"/>
      <c r="I5" s="12"/>
      <c r="J5" s="12"/>
      <c r="K5" s="12"/>
      <c r="L5" s="12"/>
      <c r="M5" s="12"/>
      <c r="N5" s="12"/>
      <c r="O5" s="31">
        <f t="shared" si="0"/>
        <v>0</v>
      </c>
      <c r="P5" s="65">
        <v>15000</v>
      </c>
      <c r="Q5" s="46"/>
      <c r="R5" s="34"/>
    </row>
    <row r="6" spans="1:18" s="11" customFormat="1" ht="36" customHeight="1">
      <c r="A6" s="40" t="s">
        <v>25</v>
      </c>
      <c r="B6" s="33"/>
      <c r="C6" s="63" t="s">
        <v>46</v>
      </c>
      <c r="D6" s="42"/>
      <c r="E6" s="43"/>
      <c r="F6" s="43"/>
      <c r="G6" s="43"/>
      <c r="H6" s="43"/>
      <c r="I6" s="43"/>
      <c r="J6" s="43"/>
      <c r="K6" s="43"/>
      <c r="L6" s="43"/>
      <c r="M6" s="43"/>
      <c r="N6" s="43"/>
      <c r="O6" s="31">
        <f t="shared" si="0"/>
        <v>0</v>
      </c>
      <c r="P6" s="65">
        <v>30000</v>
      </c>
      <c r="Q6" s="46"/>
      <c r="R6" s="34"/>
    </row>
    <row r="7" spans="1:19" ht="36" customHeight="1">
      <c r="A7" s="40" t="s">
        <v>2</v>
      </c>
      <c r="B7" s="22"/>
      <c r="C7" s="63" t="s">
        <v>47</v>
      </c>
      <c r="D7" s="13"/>
      <c r="E7" s="13"/>
      <c r="F7" s="13"/>
      <c r="G7" s="13"/>
      <c r="H7" s="13"/>
      <c r="I7" s="13"/>
      <c r="J7" s="13"/>
      <c r="K7" s="13"/>
      <c r="L7" s="13"/>
      <c r="M7" s="13"/>
      <c r="N7" s="13"/>
      <c r="O7" s="31">
        <f t="shared" si="0"/>
        <v>0</v>
      </c>
      <c r="P7" s="65">
        <v>16000</v>
      </c>
      <c r="Q7" s="47"/>
      <c r="R7" s="32"/>
      <c r="S7" s="6"/>
    </row>
    <row r="8" spans="1:19" ht="40.5" customHeight="1">
      <c r="A8" s="40" t="s">
        <v>28</v>
      </c>
      <c r="B8" s="57"/>
      <c r="C8" s="63" t="s">
        <v>48</v>
      </c>
      <c r="D8" s="13"/>
      <c r="E8" s="13"/>
      <c r="F8" s="13"/>
      <c r="G8" s="13"/>
      <c r="H8" s="13"/>
      <c r="I8" s="13"/>
      <c r="J8" s="13"/>
      <c r="K8" s="13"/>
      <c r="L8" s="13"/>
      <c r="M8" s="13"/>
      <c r="N8" s="13"/>
      <c r="O8" s="31">
        <f t="shared" si="0"/>
        <v>0</v>
      </c>
      <c r="P8" s="65">
        <v>35000</v>
      </c>
      <c r="Q8" s="47"/>
      <c r="R8" s="32"/>
      <c r="S8" s="6"/>
    </row>
    <row r="9" spans="1:19" ht="33" customHeight="1">
      <c r="A9" s="40" t="s">
        <v>38</v>
      </c>
      <c r="B9" s="57"/>
      <c r="C9" s="63" t="s">
        <v>49</v>
      </c>
      <c r="D9" s="13"/>
      <c r="E9" s="13"/>
      <c r="F9" s="13"/>
      <c r="G9" s="13"/>
      <c r="H9" s="13"/>
      <c r="I9" s="13"/>
      <c r="J9" s="13"/>
      <c r="K9" s="13"/>
      <c r="L9" s="13"/>
      <c r="M9" s="13"/>
      <c r="N9" s="13"/>
      <c r="O9" s="31">
        <f t="shared" si="0"/>
        <v>0</v>
      </c>
      <c r="P9" s="65">
        <v>105000</v>
      </c>
      <c r="Q9" s="47"/>
      <c r="R9" s="32"/>
      <c r="S9" s="6"/>
    </row>
    <row r="10" spans="1:19" ht="39" customHeight="1">
      <c r="A10" s="40" t="s">
        <v>39</v>
      </c>
      <c r="B10" s="57"/>
      <c r="C10" s="63" t="s">
        <v>50</v>
      </c>
      <c r="D10" s="13"/>
      <c r="E10" s="13"/>
      <c r="F10" s="13"/>
      <c r="G10" s="13"/>
      <c r="H10" s="13"/>
      <c r="I10" s="13"/>
      <c r="J10" s="13"/>
      <c r="K10" s="13"/>
      <c r="L10" s="13"/>
      <c r="M10" s="13"/>
      <c r="N10" s="13"/>
      <c r="O10" s="31">
        <f t="shared" si="0"/>
        <v>0</v>
      </c>
      <c r="P10" s="65">
        <v>19400</v>
      </c>
      <c r="Q10" s="47"/>
      <c r="R10" s="32"/>
      <c r="S10" s="6"/>
    </row>
    <row r="11" spans="1:19" ht="24" customHeight="1">
      <c r="A11" s="40" t="s">
        <v>40</v>
      </c>
      <c r="B11" s="57"/>
      <c r="C11" s="63" t="s">
        <v>41</v>
      </c>
      <c r="D11" s="13"/>
      <c r="E11" s="13"/>
      <c r="F11" s="13"/>
      <c r="G11" s="13"/>
      <c r="H11" s="13"/>
      <c r="I11" s="13"/>
      <c r="J11" s="13"/>
      <c r="K11" s="13"/>
      <c r="L11" s="13"/>
      <c r="M11" s="13"/>
      <c r="N11" s="13"/>
      <c r="O11" s="31">
        <f t="shared" si="0"/>
        <v>0</v>
      </c>
      <c r="P11" s="65">
        <v>67695</v>
      </c>
      <c r="Q11" s="47"/>
      <c r="R11" s="32"/>
      <c r="S11" s="6"/>
    </row>
    <row r="12" spans="1:19" s="28" customFormat="1" ht="30.75" customHeight="1">
      <c r="A12" s="40" t="s">
        <v>42</v>
      </c>
      <c r="B12" s="26"/>
      <c r="C12" s="63" t="s">
        <v>51</v>
      </c>
      <c r="D12" s="58"/>
      <c r="E12" s="58"/>
      <c r="F12" s="58"/>
      <c r="G12" s="58"/>
      <c r="H12" s="58"/>
      <c r="I12" s="58"/>
      <c r="J12" s="58"/>
      <c r="K12" s="58"/>
      <c r="L12" s="58"/>
      <c r="M12" s="59"/>
      <c r="N12" s="59"/>
      <c r="O12" s="31">
        <f t="shared" si="0"/>
        <v>0</v>
      </c>
      <c r="P12" s="65">
        <v>25000</v>
      </c>
      <c r="Q12" s="47"/>
      <c r="R12" s="32"/>
      <c r="S12" s="27"/>
    </row>
    <row r="13" spans="1:19" s="28" customFormat="1" ht="38.25" customHeight="1">
      <c r="A13" s="61" t="s">
        <v>54</v>
      </c>
      <c r="B13" s="62"/>
      <c r="C13" s="63" t="s">
        <v>52</v>
      </c>
      <c r="D13" s="58"/>
      <c r="E13" s="58"/>
      <c r="F13" s="58"/>
      <c r="G13" s="58"/>
      <c r="H13" s="58"/>
      <c r="I13" s="58"/>
      <c r="J13" s="58"/>
      <c r="K13" s="58"/>
      <c r="L13" s="58"/>
      <c r="M13" s="59"/>
      <c r="N13" s="59"/>
      <c r="O13" s="31">
        <f t="shared" si="0"/>
        <v>0</v>
      </c>
      <c r="P13" s="65">
        <v>35000</v>
      </c>
      <c r="Q13" s="47"/>
      <c r="R13" s="32"/>
      <c r="S13" s="27"/>
    </row>
    <row r="14" spans="1:19" s="28" customFormat="1" ht="42">
      <c r="A14" s="63" t="s">
        <v>55</v>
      </c>
      <c r="B14" s="63"/>
      <c r="C14" s="63" t="s">
        <v>53</v>
      </c>
      <c r="D14" s="58"/>
      <c r="E14" s="58"/>
      <c r="F14" s="58"/>
      <c r="G14" s="58"/>
      <c r="H14" s="58"/>
      <c r="I14" s="58"/>
      <c r="J14" s="58"/>
      <c r="K14" s="58"/>
      <c r="L14" s="58"/>
      <c r="M14" s="59"/>
      <c r="N14" s="59"/>
      <c r="O14" s="31">
        <f t="shared" si="0"/>
        <v>0</v>
      </c>
      <c r="P14" s="65">
        <v>50000</v>
      </c>
      <c r="Q14" s="47"/>
      <c r="R14" s="32"/>
      <c r="S14" s="27"/>
    </row>
    <row r="15" spans="1:19" s="28" customFormat="1" ht="37.5" customHeight="1">
      <c r="A15" s="63" t="s">
        <v>57</v>
      </c>
      <c r="B15" s="63"/>
      <c r="C15" s="63" t="s">
        <v>58</v>
      </c>
      <c r="D15" s="58"/>
      <c r="E15" s="58"/>
      <c r="F15" s="58"/>
      <c r="G15" s="58"/>
      <c r="H15" s="58"/>
      <c r="I15" s="58"/>
      <c r="J15" s="58"/>
      <c r="K15" s="58"/>
      <c r="L15" s="58"/>
      <c r="M15" s="59"/>
      <c r="N15" s="59"/>
      <c r="O15" s="31">
        <f t="shared" si="0"/>
        <v>0</v>
      </c>
      <c r="P15" s="65">
        <v>60000</v>
      </c>
      <c r="Q15" s="47"/>
      <c r="R15" s="32"/>
      <c r="S15" s="27"/>
    </row>
    <row r="16" spans="1:19" s="7" customFormat="1" ht="16.5" customHeight="1">
      <c r="A16" s="24"/>
      <c r="B16" s="24"/>
      <c r="C16" s="25"/>
      <c r="D16" s="36"/>
      <c r="E16" s="36"/>
      <c r="F16" s="36"/>
      <c r="G16" s="36"/>
      <c r="H16" s="36"/>
      <c r="I16" s="36"/>
      <c r="J16" s="36"/>
      <c r="K16" s="36"/>
      <c r="L16" s="36"/>
      <c r="M16" s="38" t="s">
        <v>37</v>
      </c>
      <c r="N16" s="38"/>
      <c r="O16" s="37"/>
      <c r="P16" s="23">
        <f>SUM(P4:P15)</f>
        <v>501095</v>
      </c>
      <c r="Q16" s="23">
        <f>SUM(Q4:Q15)</f>
        <v>0</v>
      </c>
      <c r="R16" s="36"/>
      <c r="S16" s="1"/>
    </row>
    <row r="17" spans="1:18" ht="12.75">
      <c r="A17" s="39"/>
      <c r="B17" s="39"/>
      <c r="C17" s="39"/>
      <c r="D17" s="35"/>
      <c r="E17" s="35"/>
      <c r="F17" s="35"/>
      <c r="G17" s="35"/>
      <c r="H17" s="35"/>
      <c r="I17" s="35"/>
      <c r="J17" s="35"/>
      <c r="K17" s="35"/>
      <c r="L17" s="35"/>
      <c r="M17" s="54" t="s">
        <v>26</v>
      </c>
      <c r="N17" s="54"/>
      <c r="O17" s="55"/>
      <c r="P17" s="56">
        <v>105000</v>
      </c>
      <c r="Q17" s="56">
        <v>105000</v>
      </c>
      <c r="R17" s="35"/>
    </row>
    <row r="18" spans="1:18" ht="25.5">
      <c r="A18" s="35"/>
      <c r="B18" s="35"/>
      <c r="C18" s="49" t="s">
        <v>34</v>
      </c>
      <c r="M18" s="60" t="s">
        <v>27</v>
      </c>
      <c r="N18" s="51"/>
      <c r="O18" s="51"/>
      <c r="P18" s="52">
        <f>P17-P16</f>
        <v>-396095</v>
      </c>
      <c r="Q18" s="53">
        <f>Q17-Q16</f>
        <v>105000</v>
      </c>
      <c r="R18" s="50"/>
    </row>
    <row r="21" ht="13.5">
      <c r="F21" s="64"/>
    </row>
    <row r="22" ht="13.5">
      <c r="F22" s="64"/>
    </row>
  </sheetData>
  <sheetProtection/>
  <mergeCells count="3">
    <mergeCell ref="D1:R1"/>
    <mergeCell ref="A1:C1"/>
    <mergeCell ref="A2:C2"/>
  </mergeCells>
  <printOptions gridLines="1"/>
  <pageMargins left="1.29" right="0.21" top="1.21" bottom="0.16" header="0.96" footer="0.16"/>
  <pageSetup horizontalDpi="600" verticalDpi="600" orientation="landscape" paperSize="3"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Hall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CEDO</dc:creator>
  <cp:keywords/>
  <dc:description/>
  <cp:lastModifiedBy>Christine Curtis</cp:lastModifiedBy>
  <cp:lastPrinted>2020-01-29T15:04:22Z</cp:lastPrinted>
  <dcterms:created xsi:type="dcterms:W3CDTF">1999-02-16T19:13:48Z</dcterms:created>
  <dcterms:modified xsi:type="dcterms:W3CDTF">2024-02-22T17:53:04Z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