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220" windowHeight="9040" activeTab="0"/>
  </bookViews>
  <sheets>
    <sheet name="DEV" sheetId="1" r:id="rId1"/>
  </sheets>
  <definedNames>
    <definedName name="_xlnm.Print_Area" localSheetId="0">'DEV'!$A$1:$R$12</definedName>
  </definedNames>
  <calcPr fullCalcOnLoad="1"/>
</workbook>
</file>

<file path=xl/sharedStrings.xml><?xml version="1.0" encoding="utf-8"?>
<sst xmlns="http://schemas.openxmlformats.org/spreadsheetml/2006/main" count="49" uniqueCount="47">
  <si>
    <t>I</t>
  </si>
  <si>
    <t>II</t>
  </si>
  <si>
    <t>III</t>
  </si>
  <si>
    <t>IV</t>
  </si>
  <si>
    <t>V</t>
  </si>
  <si>
    <t>VI</t>
  </si>
  <si>
    <t>VII</t>
  </si>
  <si>
    <t>VIII</t>
  </si>
  <si>
    <t>IX</t>
  </si>
  <si>
    <t>X</t>
  </si>
  <si>
    <t xml:space="preserve"> Demonstrated Need - Narrative </t>
  </si>
  <si>
    <t xml:space="preserve">Program / Project Design </t>
  </si>
  <si>
    <t>Proposed Outcomes</t>
  </si>
  <si>
    <t xml:space="preserve">Impact / Evaluation </t>
  </si>
  <si>
    <t xml:space="preserve">Experience / Organizational Capacity </t>
  </si>
  <si>
    <t>Sustainability</t>
  </si>
  <si>
    <t>Overall Impression of Application Excellence / Project Impact</t>
  </si>
  <si>
    <t>(Office Use)</t>
  </si>
  <si>
    <t>Funds Allocated</t>
  </si>
  <si>
    <t>Total Available</t>
  </si>
  <si>
    <t>Difference</t>
  </si>
  <si>
    <t xml:space="preserve">Proposed Low &amp; Moderate Income Beneficiaries </t>
  </si>
  <si>
    <t>Commitment to Equity, Inclusion and Belonging</t>
  </si>
  <si>
    <t>Budget/Financial Feasibility</t>
  </si>
  <si>
    <t>XI</t>
  </si>
  <si>
    <t>Collaboration/Efficiency</t>
  </si>
  <si>
    <t>Complete the highlighted Funds Allocated column</t>
  </si>
  <si>
    <t>Program Name</t>
  </si>
  <si>
    <t>Program/Project</t>
  </si>
  <si>
    <t>Total Requested</t>
  </si>
  <si>
    <t>DEV1</t>
  </si>
  <si>
    <t>DEV2</t>
  </si>
  <si>
    <t>DEV3</t>
  </si>
  <si>
    <t>DEV4</t>
  </si>
  <si>
    <t>DEV5</t>
  </si>
  <si>
    <t>Micro Business Development Program</t>
  </si>
  <si>
    <t>Community Resource Center/Feeding Chittenden Addition</t>
  </si>
  <si>
    <t xml:space="preserve">(Office Use Only)
</t>
  </si>
  <si>
    <t>Amount Requested (office use only)</t>
  </si>
  <si>
    <t>Total Points (office use only)</t>
  </si>
  <si>
    <t>2024 CDBG Rating Sheet - DEVELOPMENT Applications</t>
  </si>
  <si>
    <t>Grow Burlington</t>
  </si>
  <si>
    <t>Ethan Allen Residence Lighting Upgrade</t>
  </si>
  <si>
    <t xml:space="preserve">Small Business Equity Project </t>
  </si>
  <si>
    <r>
      <rPr>
        <b/>
        <u val="single"/>
        <sz val="11"/>
        <rFont val="Arial"/>
        <family val="2"/>
      </rPr>
      <t>Instructions:</t>
    </r>
    <r>
      <rPr>
        <sz val="11"/>
        <rFont val="Arial"/>
        <family val="2"/>
      </rPr>
      <t xml:space="preserve">  </t>
    </r>
    <r>
      <rPr>
        <u val="single"/>
        <sz val="11"/>
        <rFont val="Arial"/>
        <family val="2"/>
      </rPr>
      <t>Transfer the Total Points Awarded for each Section</t>
    </r>
    <r>
      <rPr>
        <sz val="11"/>
        <rFont val="Arial"/>
        <family val="2"/>
      </rPr>
      <t xml:space="preserve"> (based on the 3-point scale) from the individual 2024 CDBG Project Application Scoring Form. Then </t>
    </r>
    <r>
      <rPr>
        <u val="single"/>
        <sz val="11"/>
        <rFont val="Arial"/>
        <family val="2"/>
      </rPr>
      <t>write in how much you would like to fund each application</t>
    </r>
    <r>
      <rPr>
        <sz val="11"/>
        <rFont val="Arial"/>
        <family val="2"/>
      </rPr>
      <t xml:space="preserve"> under "Funds Allocated" based on your scores. </t>
    </r>
    <r>
      <rPr>
        <b/>
        <sz val="11"/>
        <rFont val="Arial"/>
        <family val="2"/>
      </rPr>
      <t>Your "Funds Allocated" column does NOT need to balance with the total amount available.</t>
    </r>
    <r>
      <rPr>
        <sz val="11"/>
        <rFont val="Arial"/>
        <family val="2"/>
      </rPr>
      <t xml:space="preserve"> 
</t>
    </r>
    <r>
      <rPr>
        <b/>
        <u val="single"/>
        <sz val="11"/>
        <rFont val="Arial"/>
        <family val="2"/>
      </rPr>
      <t>NOTE:</t>
    </r>
    <r>
      <rPr>
        <b/>
        <sz val="11"/>
        <rFont val="Arial"/>
        <family val="2"/>
      </rPr>
      <t xml:space="preserve"> </t>
    </r>
    <r>
      <rPr>
        <sz val="11"/>
        <rFont val="Arial"/>
        <family val="2"/>
      </rPr>
      <t xml:space="preserve"> If using the electronic version, the Total Points column below will Total automatically. If filling out by hand, CEDO staff can calculate for you. This calculation will be based on the Evaluation Criteria from the powerpoint presentation and published in the NOFA. 
Please </t>
    </r>
    <r>
      <rPr>
        <b/>
        <u val="single"/>
        <sz val="11"/>
        <rFont val="Arial"/>
        <family val="2"/>
      </rPr>
      <t>do not</t>
    </r>
    <r>
      <rPr>
        <u val="single"/>
        <sz val="11"/>
        <rFont val="Arial"/>
        <family val="2"/>
      </rPr>
      <t xml:space="preserve"> rate proposals where you have a </t>
    </r>
    <r>
      <rPr>
        <b/>
        <u val="single"/>
        <sz val="11"/>
        <rFont val="Arial"/>
        <family val="2"/>
      </rPr>
      <t>conflict of interest</t>
    </r>
    <r>
      <rPr>
        <sz val="11"/>
        <rFont val="Arial"/>
        <family val="2"/>
      </rPr>
      <t xml:space="preserve">; leave them blank. </t>
    </r>
    <r>
      <rPr>
        <sz val="10"/>
        <rFont val="Arial"/>
        <family val="2"/>
      </rPr>
      <t xml:space="preserve"> </t>
    </r>
  </si>
  <si>
    <t>DEV6</t>
  </si>
  <si>
    <t xml:space="preserve">Construction Trades Training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</si>
</sst>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s>
  <fonts count="49">
    <font>
      <sz val="10"/>
      <name val="Arial"/>
      <family val="0"/>
    </font>
    <font>
      <b/>
      <sz val="10"/>
      <name val="Arial"/>
      <family val="2"/>
    </font>
    <font>
      <b/>
      <i/>
      <sz val="10"/>
      <name val="Arial"/>
      <family val="2"/>
    </font>
    <font>
      <u val="single"/>
      <sz val="10"/>
      <color indexed="8"/>
      <name val="MS Sans Serif"/>
      <family val="2"/>
    </font>
    <font>
      <sz val="10"/>
      <name val="MS Sans Serif"/>
      <family val="2"/>
    </font>
    <font>
      <b/>
      <sz val="10"/>
      <color indexed="8"/>
      <name val="MS Sans Serif"/>
      <family val="2"/>
    </font>
    <font>
      <u val="single"/>
      <sz val="10"/>
      <color indexed="12"/>
      <name val="Arial"/>
      <family val="2"/>
    </font>
    <font>
      <u val="single"/>
      <sz val="10"/>
      <color indexed="36"/>
      <name val="Arial"/>
      <family val="2"/>
    </font>
    <font>
      <b/>
      <sz val="11"/>
      <name val="Arial"/>
      <family val="2"/>
    </font>
    <font>
      <sz val="11"/>
      <name val="Arial"/>
      <family val="2"/>
    </font>
    <font>
      <b/>
      <sz val="12"/>
      <name val="Arial"/>
      <family val="2"/>
    </font>
    <font>
      <b/>
      <u val="single"/>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7">
    <xf numFmtId="0" fontId="0" fillId="0" borderId="0" xfId="0" applyAlignment="1">
      <alignment/>
    </xf>
    <xf numFmtId="164" fontId="5" fillId="0" borderId="0" xfId="0" applyNumberFormat="1" applyFont="1" applyFill="1" applyBorder="1" applyAlignment="1" applyProtection="1">
      <alignment/>
      <protection/>
    </xf>
    <xf numFmtId="0" fontId="0" fillId="0" borderId="0" xfId="0" applyFont="1" applyBorder="1" applyAlignment="1">
      <alignment/>
    </xf>
    <xf numFmtId="0" fontId="0" fillId="32" borderId="0" xfId="0" applyFont="1" applyFill="1" applyBorder="1" applyAlignment="1">
      <alignment horizontal="left" vertical="top"/>
    </xf>
    <xf numFmtId="0" fontId="4" fillId="0" borderId="0" xfId="0" applyFont="1" applyBorder="1" applyAlignment="1">
      <alignment vertical="top"/>
    </xf>
    <xf numFmtId="0" fontId="0"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horizontal="justify" textRotation="45"/>
    </xf>
    <xf numFmtId="0" fontId="0" fillId="32" borderId="10" xfId="0" applyFont="1" applyFill="1" applyBorder="1" applyAlignment="1">
      <alignment horizontal="left" vertical="top"/>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0" xfId="0" applyFont="1" applyFill="1" applyBorder="1" applyAlignment="1">
      <alignment/>
    </xf>
    <xf numFmtId="0" fontId="0" fillId="0" borderId="10" xfId="0" applyFont="1" applyFill="1" applyBorder="1" applyAlignment="1">
      <alignment wrapText="1" shrinkToFit="1"/>
    </xf>
    <xf numFmtId="0" fontId="1" fillId="32" borderId="11" xfId="0" applyFont="1" applyFill="1" applyBorder="1" applyAlignment="1">
      <alignment horizontal="center" vertical="top" wrapText="1" shrinkToFit="1"/>
    </xf>
    <xf numFmtId="0" fontId="1" fillId="32" borderId="11" xfId="0" applyFont="1" applyFill="1" applyBorder="1" applyAlignment="1">
      <alignment horizontal="center" vertical="top"/>
    </xf>
    <xf numFmtId="0" fontId="0" fillId="32" borderId="11" xfId="0" applyFont="1" applyFill="1" applyBorder="1" applyAlignment="1">
      <alignment horizontal="left" vertical="top"/>
    </xf>
    <xf numFmtId="0" fontId="1" fillId="0" borderId="11" xfId="0" applyFont="1" applyBorder="1" applyAlignment="1">
      <alignment horizontal="center" textRotation="45"/>
    </xf>
    <xf numFmtId="0" fontId="2" fillId="0" borderId="11" xfId="0" applyFont="1" applyFill="1" applyBorder="1" applyAlignment="1">
      <alignment horizontal="center" textRotation="45" wrapText="1" shrinkToFit="1"/>
    </xf>
    <xf numFmtId="0" fontId="1" fillId="0" borderId="11" xfId="0" applyFont="1" applyBorder="1" applyAlignment="1">
      <alignment horizontal="justify" textRotation="45"/>
    </xf>
    <xf numFmtId="0" fontId="0" fillId="0" borderId="11" xfId="0" applyFont="1" applyBorder="1" applyAlignment="1">
      <alignment horizontal="justify" textRotation="45" wrapText="1"/>
    </xf>
    <xf numFmtId="0" fontId="1" fillId="0" borderId="12" xfId="0" applyFont="1" applyBorder="1" applyAlignment="1">
      <alignment/>
    </xf>
    <xf numFmtId="0" fontId="4" fillId="0" borderId="12" xfId="0" applyFont="1" applyBorder="1" applyAlignment="1">
      <alignment vertical="top"/>
    </xf>
    <xf numFmtId="0" fontId="0" fillId="32" borderId="13" xfId="0" applyFont="1" applyFill="1" applyBorder="1" applyAlignment="1">
      <alignment vertical="top"/>
    </xf>
    <xf numFmtId="0" fontId="8" fillId="33" borderId="14" xfId="0" applyFont="1" applyFill="1" applyBorder="1" applyAlignment="1">
      <alignment vertical="top" wrapText="1"/>
    </xf>
    <xf numFmtId="1" fontId="0" fillId="34" borderId="10" xfId="0" applyNumberFormat="1" applyFont="1" applyFill="1" applyBorder="1" applyAlignment="1">
      <alignment/>
    </xf>
    <xf numFmtId="0" fontId="0" fillId="34" borderId="10" xfId="0" applyFont="1" applyFill="1" applyBorder="1" applyAlignment="1">
      <alignment horizontal="left" vertical="top"/>
    </xf>
    <xf numFmtId="0" fontId="0" fillId="0" borderId="0"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4" xfId="0" applyFont="1" applyBorder="1" applyAlignment="1">
      <alignment horizontal="left" vertical="top" wrapText="1"/>
    </xf>
    <xf numFmtId="0" fontId="8" fillId="32" borderId="10" xfId="0" applyFont="1" applyFill="1" applyBorder="1" applyAlignment="1">
      <alignment vertical="center" wrapText="1"/>
    </xf>
    <xf numFmtId="0" fontId="9" fillId="0" borderId="10" xfId="0" applyFont="1" applyBorder="1" applyAlignment="1">
      <alignment vertical="center" wrapText="1"/>
    </xf>
    <xf numFmtId="0" fontId="1" fillId="0" borderId="11" xfId="0" applyFont="1" applyBorder="1" applyAlignment="1">
      <alignment horizontal="center" textRotation="45" wrapText="1"/>
    </xf>
    <xf numFmtId="0" fontId="1" fillId="34" borderId="11" xfId="0" applyFont="1" applyFill="1" applyBorder="1" applyAlignment="1">
      <alignment horizontal="center" vertical="top"/>
    </xf>
    <xf numFmtId="164" fontId="0" fillId="35" borderId="10" xfId="0" applyNumberFormat="1" applyFont="1" applyFill="1" applyBorder="1" applyAlignment="1">
      <alignment horizontal="right" vertical="top"/>
    </xf>
    <xf numFmtId="0" fontId="10" fillId="35" borderId="11" xfId="0" applyFont="1" applyFill="1" applyBorder="1" applyAlignment="1">
      <alignment horizontal="center" textRotation="45"/>
    </xf>
    <xf numFmtId="0" fontId="1" fillId="35" borderId="0" xfId="0" applyFont="1" applyFill="1" applyBorder="1" applyAlignment="1">
      <alignment wrapText="1"/>
    </xf>
    <xf numFmtId="164" fontId="8" fillId="34" borderId="15" xfId="0" applyNumberFormat="1" applyFont="1" applyFill="1" applyBorder="1" applyAlignment="1">
      <alignment vertical="center" wrapText="1"/>
    </xf>
    <xf numFmtId="0" fontId="8" fillId="0" borderId="12" xfId="0" applyFont="1" applyFill="1" applyBorder="1" applyAlignment="1">
      <alignment/>
    </xf>
    <xf numFmtId="1" fontId="9" fillId="0" borderId="12" xfId="0" applyNumberFormat="1" applyFont="1" applyFill="1" applyBorder="1" applyAlignment="1">
      <alignment/>
    </xf>
    <xf numFmtId="164" fontId="8" fillId="0" borderId="10" xfId="0" applyNumberFormat="1" applyFont="1" applyFill="1" applyBorder="1" applyAlignment="1" applyProtection="1">
      <alignment/>
      <protection/>
    </xf>
    <xf numFmtId="164" fontId="8" fillId="36" borderId="10" xfId="0" applyNumberFormat="1" applyFont="1" applyFill="1" applyBorder="1" applyAlignment="1" applyProtection="1">
      <alignment/>
      <protection/>
    </xf>
    <xf numFmtId="0" fontId="8" fillId="34" borderId="12" xfId="0" applyFont="1" applyFill="1" applyBorder="1" applyAlignment="1">
      <alignment/>
    </xf>
    <xf numFmtId="0" fontId="9" fillId="34" borderId="12" xfId="0" applyFont="1" applyFill="1" applyBorder="1" applyAlignment="1">
      <alignment/>
    </xf>
    <xf numFmtId="164" fontId="8" fillId="34" borderId="16" xfId="0" applyNumberFormat="1" applyFont="1" applyFill="1" applyBorder="1" applyAlignment="1">
      <alignment/>
    </xf>
    <xf numFmtId="0" fontId="48" fillId="0" borderId="10" xfId="0" applyFont="1" applyBorder="1" applyAlignment="1">
      <alignment horizontal="center"/>
    </xf>
    <xf numFmtId="164" fontId="48" fillId="0" borderId="10" xfId="0" applyNumberFormat="1" applyFont="1" applyBorder="1" applyAlignment="1">
      <alignment/>
    </xf>
    <xf numFmtId="164" fontId="48" fillId="36" borderId="10" xfId="0" applyNumberFormat="1" applyFont="1" applyFill="1" applyBorder="1" applyAlignment="1">
      <alignment/>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0" fillId="0" borderId="10" xfId="0" applyFont="1" applyBorder="1" applyAlignment="1">
      <alignment horizontal="left" vertical="top" wrapText="1"/>
    </xf>
    <xf numFmtId="164" fontId="8" fillId="34" borderId="10" xfId="0" applyNumberFormat="1"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2"/>
  <sheetViews>
    <sheetView tabSelected="1" zoomScalePageLayoutView="0" workbookViewId="0" topLeftCell="A1">
      <selection activeCell="N17" sqref="N17:N18"/>
    </sheetView>
  </sheetViews>
  <sheetFormatPr defaultColWidth="8.8515625" defaultRowHeight="12.75"/>
  <cols>
    <col min="1" max="1" width="5.8515625" style="5" customWidth="1"/>
    <col min="2" max="2" width="4.8515625" style="5" hidden="1" customWidth="1"/>
    <col min="3" max="3" width="35.8515625" style="4" customWidth="1"/>
    <col min="4" max="11" width="10.00390625" style="5" customWidth="1"/>
    <col min="12" max="12" width="10.140625" style="5" customWidth="1"/>
    <col min="13" max="14" width="10.00390625" style="5" customWidth="1"/>
    <col min="15" max="15" width="11.8515625" style="5" customWidth="1"/>
    <col min="16" max="16" width="12.421875" style="5" customWidth="1"/>
    <col min="17" max="17" width="11.140625" style="5" customWidth="1"/>
    <col min="18" max="18" width="13.140625" style="5" customWidth="1"/>
    <col min="19" max="19" width="0.13671875" style="5" customWidth="1"/>
    <col min="20" max="16384" width="8.8515625" style="5" customWidth="1"/>
  </cols>
  <sheetData>
    <row r="1" spans="1:19" s="2" customFormat="1" ht="99" customHeight="1">
      <c r="A1" s="50" t="s">
        <v>40</v>
      </c>
      <c r="B1" s="51"/>
      <c r="C1" s="52"/>
      <c r="D1" s="48" t="s">
        <v>44</v>
      </c>
      <c r="E1" s="49"/>
      <c r="F1" s="49"/>
      <c r="G1" s="49"/>
      <c r="H1" s="49"/>
      <c r="I1" s="49"/>
      <c r="J1" s="49"/>
      <c r="K1" s="49"/>
      <c r="L1" s="49"/>
      <c r="M1" s="49"/>
      <c r="N1" s="49"/>
      <c r="O1" s="49"/>
      <c r="P1" s="49"/>
      <c r="Q1" s="49"/>
      <c r="R1" s="49"/>
      <c r="S1" s="7"/>
    </row>
    <row r="2" spans="1:19" s="2" customFormat="1" ht="148.5" customHeight="1">
      <c r="A2" s="53" t="s">
        <v>28</v>
      </c>
      <c r="B2" s="54"/>
      <c r="C2" s="54"/>
      <c r="D2" s="16" t="s">
        <v>10</v>
      </c>
      <c r="E2" s="16" t="s">
        <v>11</v>
      </c>
      <c r="F2" s="16" t="s">
        <v>12</v>
      </c>
      <c r="G2" s="16" t="s">
        <v>13</v>
      </c>
      <c r="H2" s="17" t="s">
        <v>14</v>
      </c>
      <c r="I2" s="18" t="s">
        <v>21</v>
      </c>
      <c r="J2" s="32" t="s">
        <v>22</v>
      </c>
      <c r="K2" s="16" t="s">
        <v>23</v>
      </c>
      <c r="L2" s="16" t="s">
        <v>25</v>
      </c>
      <c r="M2" s="18" t="s">
        <v>15</v>
      </c>
      <c r="N2" s="18" t="s">
        <v>16</v>
      </c>
      <c r="O2" s="16" t="s">
        <v>39</v>
      </c>
      <c r="P2" s="16" t="s">
        <v>38</v>
      </c>
      <c r="Q2" s="35" t="s">
        <v>18</v>
      </c>
      <c r="R2" s="19" t="s">
        <v>37</v>
      </c>
      <c r="S2" s="7"/>
    </row>
    <row r="3" spans="1:19" s="3" customFormat="1" ht="13.5">
      <c r="A3" s="23"/>
      <c r="B3" s="22"/>
      <c r="C3" s="30" t="s">
        <v>27</v>
      </c>
      <c r="D3" s="13" t="s">
        <v>0</v>
      </c>
      <c r="E3" s="14" t="s">
        <v>1</v>
      </c>
      <c r="F3" s="14" t="s">
        <v>2</v>
      </c>
      <c r="G3" s="14" t="s">
        <v>3</v>
      </c>
      <c r="H3" s="14" t="s">
        <v>4</v>
      </c>
      <c r="I3" s="14" t="s">
        <v>5</v>
      </c>
      <c r="J3" s="14" t="s">
        <v>6</v>
      </c>
      <c r="K3" s="14" t="s">
        <v>7</v>
      </c>
      <c r="L3" s="14" t="s">
        <v>8</v>
      </c>
      <c r="M3" s="14" t="s">
        <v>9</v>
      </c>
      <c r="N3" s="14" t="s">
        <v>24</v>
      </c>
      <c r="O3" s="14" t="s">
        <v>17</v>
      </c>
      <c r="P3" s="33" t="s">
        <v>17</v>
      </c>
      <c r="Q3" s="15"/>
      <c r="R3" s="33" t="s">
        <v>17</v>
      </c>
      <c r="S3" s="8"/>
    </row>
    <row r="4" spans="1:18" s="10" customFormat="1" ht="32.25" customHeight="1">
      <c r="A4" s="29" t="s">
        <v>30</v>
      </c>
      <c r="B4" s="9"/>
      <c r="C4" s="31" t="s">
        <v>36</v>
      </c>
      <c r="D4" s="12"/>
      <c r="E4" s="11"/>
      <c r="F4" s="11"/>
      <c r="G4" s="11"/>
      <c r="H4" s="11"/>
      <c r="I4" s="11"/>
      <c r="J4" s="11"/>
      <c r="K4" s="11"/>
      <c r="L4" s="11"/>
      <c r="M4" s="11"/>
      <c r="N4" s="11"/>
      <c r="O4" s="24">
        <f>(D4*(15/3))+(E4*(10/3))+(F4*(15/3))+(G4*(15/3))+(H4*(20/3))+(I4*(10/3))+(J4*(15/3))+(K4*(20/3))+(L4*(12/3))+(M4*(8/3))+(N4*(10/3))</f>
        <v>0</v>
      </c>
      <c r="P4" s="37">
        <v>200000</v>
      </c>
      <c r="Q4" s="34"/>
      <c r="R4" s="25"/>
    </row>
    <row r="5" spans="1:18" s="10" customFormat="1" ht="29.25" customHeight="1">
      <c r="A5" s="29" t="s">
        <v>31</v>
      </c>
      <c r="B5" s="9"/>
      <c r="C5" s="31" t="s">
        <v>35</v>
      </c>
      <c r="D5" s="12"/>
      <c r="E5" s="11"/>
      <c r="F5" s="11"/>
      <c r="G5" s="11"/>
      <c r="H5" s="11"/>
      <c r="I5" s="11"/>
      <c r="J5" s="11"/>
      <c r="K5" s="11"/>
      <c r="L5" s="11"/>
      <c r="M5" s="11"/>
      <c r="N5" s="11"/>
      <c r="O5" s="24">
        <f>(D5*(15/3))+(E5*(10/3))+(F5*(15/3))+(G5*(15/3))+(H5*(20/3))+(I5*(10/3))+(J5*(15/3))+(K5*(20/3))+(L5*(12/3))+(M5*(8/3))+(N5*(10/3))</f>
        <v>0</v>
      </c>
      <c r="P5" s="37">
        <v>70642</v>
      </c>
      <c r="Q5" s="34"/>
      <c r="R5" s="25"/>
    </row>
    <row r="6" spans="1:18" s="10" customFormat="1" ht="29.25" customHeight="1">
      <c r="A6" s="29" t="s">
        <v>32</v>
      </c>
      <c r="B6" s="9"/>
      <c r="C6" s="31" t="s">
        <v>41</v>
      </c>
      <c r="D6" s="12"/>
      <c r="E6" s="11"/>
      <c r="F6" s="11"/>
      <c r="G6" s="11"/>
      <c r="H6" s="11"/>
      <c r="I6" s="11"/>
      <c r="J6" s="11"/>
      <c r="K6" s="11"/>
      <c r="L6" s="11"/>
      <c r="M6" s="11"/>
      <c r="N6" s="11"/>
      <c r="O6" s="24">
        <f>(D6*(15/3))+(E6*(10/3))+(F6*(15/3))+(G6*(15/3))+(H6*(20/3))+(I6*(10/3))+(J6*(15/3))+(K6*(20/3))+(L6*(12/3))+(M6*(8/3))+(N6*(10/3))</f>
        <v>0</v>
      </c>
      <c r="P6" s="37">
        <v>144100</v>
      </c>
      <c r="Q6" s="34"/>
      <c r="R6" s="25"/>
    </row>
    <row r="7" spans="1:18" s="10" customFormat="1" ht="33.75" customHeight="1">
      <c r="A7" s="29" t="s">
        <v>33</v>
      </c>
      <c r="B7" s="9"/>
      <c r="C7" s="31" t="s">
        <v>42</v>
      </c>
      <c r="D7" s="12"/>
      <c r="E7" s="11"/>
      <c r="F7" s="11"/>
      <c r="G7" s="11"/>
      <c r="H7" s="11"/>
      <c r="I7" s="11"/>
      <c r="J7" s="11"/>
      <c r="K7" s="11"/>
      <c r="L7" s="11"/>
      <c r="M7" s="11"/>
      <c r="N7" s="11"/>
      <c r="O7" s="24">
        <f>(D7*(15/3))+(E7*(10/3))+(F7*(15/3))+(G7*(15/3))+(H7*(20/3))+(I7*(10/3))+(J7*(15/3))+(K7*(20/3))+(L7*(12/3))+(M7*(8/3))+(N7*(10/3))</f>
        <v>0</v>
      </c>
      <c r="P7" s="37">
        <v>13000</v>
      </c>
      <c r="Q7" s="34"/>
      <c r="R7" s="25"/>
    </row>
    <row r="8" spans="1:18" s="10" customFormat="1" ht="29.25" customHeight="1">
      <c r="A8" s="29" t="s">
        <v>34</v>
      </c>
      <c r="B8" s="9"/>
      <c r="C8" s="31" t="s">
        <v>43</v>
      </c>
      <c r="D8" s="12"/>
      <c r="E8" s="11"/>
      <c r="F8" s="11"/>
      <c r="G8" s="11"/>
      <c r="H8" s="11"/>
      <c r="I8" s="11"/>
      <c r="J8" s="11"/>
      <c r="K8" s="11"/>
      <c r="L8" s="11"/>
      <c r="M8" s="11"/>
      <c r="N8" s="11"/>
      <c r="O8" s="24">
        <f>(D8*(15/3))+(E8*(10/3))+(F8*(15/3))+(G8*(15/3))+(H8*(20/3))+(I8*(10/3))+(J8*(15/3))+(K8*(20/3))+(L8*(12/3))+(M8*(8/3))+(N8*(10/3))</f>
        <v>0</v>
      </c>
      <c r="P8" s="37">
        <v>75000</v>
      </c>
      <c r="Q8" s="34"/>
      <c r="R8" s="25"/>
    </row>
    <row r="9" spans="1:18" s="10" customFormat="1" ht="29.25" customHeight="1">
      <c r="A9" s="55" t="s">
        <v>45</v>
      </c>
      <c r="B9" s="9"/>
      <c r="C9" s="31" t="s">
        <v>46</v>
      </c>
      <c r="D9" s="12"/>
      <c r="E9" s="11"/>
      <c r="F9" s="11"/>
      <c r="G9" s="11"/>
      <c r="H9" s="11"/>
      <c r="I9" s="11"/>
      <c r="J9" s="11"/>
      <c r="K9" s="11"/>
      <c r="L9" s="11"/>
      <c r="M9" s="11"/>
      <c r="N9" s="11"/>
      <c r="O9" s="24">
        <f>(D9*(15/3))+(E9*(10/3))+(F9*(15/3))+(G9*(15/3))+(H9*(20/3))+(I9*(10/3))+(J9*(15/3))+(K9*(20/3))+(L9*(12/3))+(M9*(8/3))+(N9*(10/3))</f>
        <v>0</v>
      </c>
      <c r="P9" s="56">
        <v>60000</v>
      </c>
      <c r="Q9" s="34"/>
      <c r="R9" s="25"/>
    </row>
    <row r="10" spans="1:19" s="6" customFormat="1" ht="16.5" customHeight="1">
      <c r="A10" s="20"/>
      <c r="B10" s="20"/>
      <c r="C10" s="21"/>
      <c r="D10" s="27"/>
      <c r="E10" s="27"/>
      <c r="F10" s="27"/>
      <c r="G10" s="27"/>
      <c r="H10" s="27"/>
      <c r="I10" s="27"/>
      <c r="J10" s="27"/>
      <c r="K10" s="27"/>
      <c r="L10" s="27"/>
      <c r="M10" s="38" t="s">
        <v>29</v>
      </c>
      <c r="N10" s="38"/>
      <c r="O10" s="39"/>
      <c r="P10" s="40">
        <f>SUM(P4:P9)</f>
        <v>562742</v>
      </c>
      <c r="Q10" s="41">
        <f>SUM(Q4:Q9)</f>
        <v>0</v>
      </c>
      <c r="R10" s="27"/>
      <c r="S10" s="1"/>
    </row>
    <row r="11" spans="1:18" ht="13.5">
      <c r="A11" s="28"/>
      <c r="B11" s="28"/>
      <c r="C11" s="28"/>
      <c r="D11" s="26"/>
      <c r="E11" s="26"/>
      <c r="F11" s="26"/>
      <c r="G11" s="26"/>
      <c r="H11" s="26"/>
      <c r="I11" s="26"/>
      <c r="J11" s="26"/>
      <c r="K11" s="26"/>
      <c r="L11" s="26"/>
      <c r="M11" s="42" t="s">
        <v>19</v>
      </c>
      <c r="N11" s="42"/>
      <c r="O11" s="43"/>
      <c r="P11" s="44">
        <v>502000</v>
      </c>
      <c r="Q11" s="44">
        <v>502000</v>
      </c>
      <c r="R11" s="26"/>
    </row>
    <row r="12" spans="1:17" ht="25.5">
      <c r="A12" s="26"/>
      <c r="B12" s="26"/>
      <c r="C12" s="36" t="s">
        <v>26</v>
      </c>
      <c r="M12" s="45" t="s">
        <v>20</v>
      </c>
      <c r="N12" s="45"/>
      <c r="O12" s="45"/>
      <c r="P12" s="46">
        <f>P11-P10</f>
        <v>-60742</v>
      </c>
      <c r="Q12" s="47">
        <f>Q11-Q10</f>
        <v>502000</v>
      </c>
    </row>
  </sheetData>
  <sheetProtection/>
  <mergeCells count="3">
    <mergeCell ref="D1:R1"/>
    <mergeCell ref="A1:C1"/>
    <mergeCell ref="A2:C2"/>
  </mergeCells>
  <printOptions gridLines="1"/>
  <pageMargins left="1.29" right="0.21" top="1.21" bottom="0.16" header="0.96" footer="0.16"/>
  <pageSetup horizontalDpi="600" verticalDpi="600" orientation="landscape" paperSize="3"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Hall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CEDO</dc:creator>
  <cp:keywords/>
  <dc:description/>
  <cp:lastModifiedBy>Christine Curtis</cp:lastModifiedBy>
  <cp:lastPrinted>2020-01-29T15:04:22Z</cp:lastPrinted>
  <dcterms:created xsi:type="dcterms:W3CDTF">1999-02-16T19:13:48Z</dcterms:created>
  <dcterms:modified xsi:type="dcterms:W3CDTF">2024-01-31T14:43:54Z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